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8" activeTab="0"/>
  </bookViews>
  <sheets>
    <sheet name="Simulador I Renda" sheetId="1" r:id="rId1"/>
  </sheets>
  <definedNames>
    <definedName name="_xlnm.Print_Area" localSheetId="0">'Simulador I Renda'!$C$3:$AT$43</definedName>
  </definedNames>
  <calcPr fullCalcOnLoad="1"/>
</workbook>
</file>

<file path=xl/comments1.xml><?xml version="1.0" encoding="utf-8"?>
<comments xmlns="http://schemas.openxmlformats.org/spreadsheetml/2006/main">
  <authors>
    <author>teste</author>
    <author>Marcos</author>
    <author>ARISTEU2020</author>
  </authors>
  <commentList>
    <comment ref="X11" authorId="0">
      <text>
        <r>
          <rPr>
            <b/>
            <sz val="8"/>
            <rFont val="Tahoma"/>
            <family val="2"/>
          </rPr>
          <t xml:space="preserve">Digite o lucro mensal apurado
</t>
        </r>
      </text>
    </comment>
    <comment ref="AK6" authorId="0">
      <text>
        <r>
          <rPr>
            <b/>
            <sz val="8"/>
            <rFont val="Tahoma"/>
            <family val="0"/>
          </rPr>
          <t xml:space="preserve">Formato: </t>
        </r>
        <r>
          <rPr>
            <sz val="8"/>
            <rFont val="Tahoma"/>
            <family val="2"/>
          </rPr>
          <t>MM/AAAA</t>
        </r>
        <r>
          <rPr>
            <sz val="8"/>
            <rFont val="Tahoma"/>
            <family val="0"/>
          </rPr>
          <t xml:space="preserve">
</t>
        </r>
      </text>
    </comment>
    <comment ref="AJ11" authorId="0">
      <text>
        <r>
          <rPr>
            <b/>
            <sz val="8"/>
            <rFont val="Tahoma"/>
            <family val="2"/>
          </rPr>
          <t xml:space="preserve">Digite o lucro trimestral apurado
</t>
        </r>
      </text>
    </comment>
    <comment ref="Q32" authorId="1">
      <text>
        <r>
          <rPr>
            <b/>
            <sz val="8"/>
            <rFont val="Tahoma"/>
            <family val="2"/>
          </rPr>
          <t xml:space="preserve">Informe o percentual s/serviços (16%) ou (32%)
</t>
        </r>
      </text>
    </comment>
    <comment ref="P30" authorId="2">
      <text>
        <r>
          <rPr>
            <b/>
            <sz val="9"/>
            <rFont val="Tahoma"/>
            <family val="2"/>
          </rPr>
          <t xml:space="preserve">Informe (%) da Base de Cálculo
</t>
        </r>
      </text>
    </comment>
  </commentList>
</comments>
</file>

<file path=xl/sharedStrings.xml><?xml version="1.0" encoding="utf-8"?>
<sst xmlns="http://schemas.openxmlformats.org/spreadsheetml/2006/main" count="48" uniqueCount="30">
  <si>
    <t>LUCRO REAL</t>
  </si>
  <si>
    <t>TOTAL GERAL DE IMPOSTOS S/LUCRO</t>
  </si>
  <si>
    <t>Lucro apurado</t>
  </si>
  <si>
    <t>TOTAL DO IMPOSTO DE RENDA</t>
  </si>
  <si>
    <t>Contribuição Social (CSLL)</t>
  </si>
  <si>
    <t>% S/LUCRO</t>
  </si>
  <si>
    <t>Mês:</t>
  </si>
  <si>
    <t>SIMULAÇÃO PARA PAGAMENTO DE IMPOSTOS</t>
  </si>
  <si>
    <t>PARA CÁLCULO MENSAL / TRIMESTRAL</t>
  </si>
  <si>
    <t>MENSAL</t>
  </si>
  <si>
    <t>TRIMESTRAL</t>
  </si>
  <si>
    <t>I. Renda</t>
  </si>
  <si>
    <t>Valor dos serviços</t>
  </si>
  <si>
    <t>Valor das vendas</t>
  </si>
  <si>
    <t>Demais receitas</t>
  </si>
  <si>
    <t>Vendas</t>
  </si>
  <si>
    <t>Serviços</t>
  </si>
  <si>
    <t>TOTAL</t>
  </si>
  <si>
    <t>Demais Receitas</t>
  </si>
  <si>
    <t>I. Renda a recolher</t>
  </si>
  <si>
    <t>CSLL a recolher</t>
  </si>
  <si>
    <t>TOTAL DE IMPOSTOS</t>
  </si>
  <si>
    <t>I. Renda Excesso</t>
  </si>
  <si>
    <t>IRPJ</t>
  </si>
  <si>
    <t>%</t>
  </si>
  <si>
    <t>CSLL</t>
  </si>
  <si>
    <t>LUCRO PRESUMIDO</t>
  </si>
  <si>
    <t>% S/RECEITAS</t>
  </si>
  <si>
    <t>Valor das vendas (2)</t>
  </si>
  <si>
    <t>Vendas (2)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</si>
</sst>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2"/>
      <name val="Arial"/>
      <family val="2"/>
    </font>
    <font>
      <b/>
      <i/>
      <u val="single"/>
      <sz val="10"/>
      <color indexed="10"/>
      <name val="Arial"/>
      <family val="2"/>
    </font>
    <font>
      <b/>
      <sz val="18"/>
      <color indexed="61"/>
      <name val="Arial"/>
      <family val="2"/>
    </font>
    <font>
      <b/>
      <sz val="20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5" borderId="0" xfId="0" applyFill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0" fillId="5" borderId="0" xfId="0" applyFill="1" applyAlignment="1" applyProtection="1">
      <alignment horizontal="left"/>
      <protection hidden="1"/>
    </xf>
    <xf numFmtId="0" fontId="0" fillId="5" borderId="0" xfId="0" applyFill="1" applyAlignment="1" applyProtection="1">
      <alignment horizontal="center"/>
      <protection hidden="1"/>
    </xf>
    <xf numFmtId="171" fontId="0" fillId="5" borderId="0" xfId="60" applyFont="1" applyFill="1" applyBorder="1" applyAlignment="1" applyProtection="1">
      <alignment horizontal="center"/>
      <protection hidden="1"/>
    </xf>
    <xf numFmtId="0" fontId="0" fillId="7" borderId="0" xfId="0" applyFill="1" applyAlignment="1" applyProtection="1">
      <alignment/>
      <protection hidden="1"/>
    </xf>
    <xf numFmtId="0" fontId="5" fillId="7" borderId="0" xfId="0" applyFont="1" applyFill="1" applyAlignment="1" applyProtection="1">
      <alignment horizontal="left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0" fillId="7" borderId="10" xfId="0" applyFill="1" applyBorder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0" fillId="7" borderId="0" xfId="0" applyFill="1" applyAlignment="1" applyProtection="1">
      <alignment horizontal="left"/>
      <protection hidden="1"/>
    </xf>
    <xf numFmtId="171" fontId="1" fillId="7" borderId="0" xfId="60" applyFont="1" applyFill="1" applyBorder="1" applyAlignment="1" applyProtection="1">
      <alignment horizontal="center"/>
      <protection hidden="1"/>
    </xf>
    <xf numFmtId="0" fontId="0" fillId="7" borderId="0" xfId="0" applyFill="1" applyAlignment="1" applyProtection="1">
      <alignment horizontal="center"/>
      <protection hidden="1"/>
    </xf>
    <xf numFmtId="9" fontId="0" fillId="7" borderId="0" xfId="60" applyNumberFormat="1" applyFont="1" applyFill="1" applyAlignment="1" applyProtection="1">
      <alignment horizontal="center"/>
      <protection hidden="1"/>
    </xf>
    <xf numFmtId="171" fontId="0" fillId="7" borderId="0" xfId="60" applyFont="1" applyFill="1" applyBorder="1" applyAlignment="1" applyProtection="1">
      <alignment horizontal="center"/>
      <protection hidden="1"/>
    </xf>
    <xf numFmtId="10" fontId="1" fillId="7" borderId="0" xfId="0" applyNumberFormat="1" applyFont="1" applyFill="1" applyBorder="1" applyAlignment="1" applyProtection="1">
      <alignment/>
      <protection hidden="1"/>
    </xf>
    <xf numFmtId="0" fontId="5" fillId="5" borderId="0" xfId="0" applyFont="1" applyFill="1" applyAlignment="1" applyProtection="1">
      <alignment/>
      <protection hidden="1"/>
    </xf>
    <xf numFmtId="0" fontId="1" fillId="5" borderId="0" xfId="0" applyFont="1" applyFill="1" applyAlignment="1" applyProtection="1">
      <alignment/>
      <protection hidden="1"/>
    </xf>
    <xf numFmtId="0" fontId="10" fillId="5" borderId="0" xfId="0" applyFont="1" applyFill="1" applyAlignment="1" applyProtection="1">
      <alignment/>
      <protection hidden="1"/>
    </xf>
    <xf numFmtId="171" fontId="1" fillId="5" borderId="0" xfId="60" applyFont="1" applyFill="1" applyBorder="1" applyAlignment="1" applyProtection="1">
      <alignment/>
      <protection hidden="1"/>
    </xf>
    <xf numFmtId="10" fontId="0" fillId="5" borderId="0" xfId="0" applyNumberFormat="1" applyFill="1" applyAlignment="1" applyProtection="1">
      <alignment/>
      <protection hidden="1"/>
    </xf>
    <xf numFmtId="0" fontId="0" fillId="5" borderId="0" xfId="0" applyFill="1" applyBorder="1" applyAlignment="1" applyProtection="1">
      <alignment horizontal="left"/>
      <protection hidden="1"/>
    </xf>
    <xf numFmtId="10" fontId="0" fillId="5" borderId="0" xfId="0" applyNumberFormat="1" applyFill="1" applyBorder="1" applyAlignment="1" applyProtection="1">
      <alignment/>
      <protection hidden="1"/>
    </xf>
    <xf numFmtId="9" fontId="1" fillId="5" borderId="0" xfId="0" applyNumberFormat="1" applyFont="1" applyFill="1" applyBorder="1" applyAlignment="1" applyProtection="1">
      <alignment horizontal="center"/>
      <protection hidden="1"/>
    </xf>
    <xf numFmtId="171" fontId="0" fillId="5" borderId="0" xfId="60" applyFont="1" applyFill="1" applyBorder="1" applyAlignment="1" applyProtection="1">
      <alignment horizontal="center"/>
      <protection hidden="1"/>
    </xf>
    <xf numFmtId="0" fontId="0" fillId="5" borderId="0" xfId="0" applyFill="1" applyBorder="1" applyAlignment="1" applyProtection="1">
      <alignment horizontal="center"/>
      <protection hidden="1"/>
    </xf>
    <xf numFmtId="0" fontId="0" fillId="5" borderId="0" xfId="0" applyFill="1" applyBorder="1" applyAlignment="1" applyProtection="1">
      <alignment/>
      <protection hidden="1"/>
    </xf>
    <xf numFmtId="9" fontId="0" fillId="5" borderId="0" xfId="60" applyNumberFormat="1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171" fontId="0" fillId="33" borderId="0" xfId="0" applyNumberFormat="1" applyFill="1" applyAlignment="1" applyProtection="1">
      <alignment/>
      <protection hidden="1"/>
    </xf>
    <xf numFmtId="0" fontId="0" fillId="5" borderId="0" xfId="0" applyFill="1" applyAlignment="1" applyProtection="1">
      <alignment horizontal="left"/>
      <protection hidden="1"/>
    </xf>
    <xf numFmtId="171" fontId="0" fillId="33" borderId="0" xfId="0" applyNumberForma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171" fontId="0" fillId="33" borderId="13" xfId="0" applyNumberFormat="1" applyFill="1" applyBorder="1" applyAlignment="1" applyProtection="1">
      <alignment horizontal="center"/>
      <protection hidden="1"/>
    </xf>
    <xf numFmtId="0" fontId="0" fillId="33" borderId="13" xfId="0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 horizontal="center"/>
      <protection hidden="1"/>
    </xf>
    <xf numFmtId="0" fontId="11" fillId="33" borderId="0" xfId="0" applyFont="1" applyFill="1" applyAlignment="1" applyProtection="1">
      <alignment horizontal="center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171" fontId="0" fillId="33" borderId="11" xfId="60" applyFont="1" applyFill="1" applyBorder="1" applyAlignment="1" applyProtection="1">
      <alignment horizontal="center"/>
      <protection hidden="1"/>
    </xf>
    <xf numFmtId="171" fontId="0" fillId="33" borderId="12" xfId="60" applyFont="1" applyFill="1" applyBorder="1" applyAlignment="1" applyProtection="1">
      <alignment horizontal="center"/>
      <protection hidden="1"/>
    </xf>
    <xf numFmtId="171" fontId="0" fillId="33" borderId="0" xfId="60" applyFont="1" applyFill="1" applyBorder="1" applyAlignment="1" applyProtection="1">
      <alignment horizontal="center"/>
      <protection hidden="1"/>
    </xf>
    <xf numFmtId="171" fontId="0" fillId="33" borderId="15" xfId="60" applyFont="1" applyFill="1" applyBorder="1" applyAlignment="1" applyProtection="1">
      <alignment horizontal="center"/>
      <protection hidden="1"/>
    </xf>
    <xf numFmtId="0" fontId="2" fillId="5" borderId="0" xfId="0" applyFont="1" applyFill="1" applyAlignment="1" applyProtection="1">
      <alignment horizontal="right"/>
      <protection hidden="1"/>
    </xf>
    <xf numFmtId="0" fontId="0" fillId="33" borderId="16" xfId="0" applyFont="1" applyFill="1" applyBorder="1" applyAlignment="1" applyProtection="1">
      <alignment horizontal="left"/>
      <protection hidden="1"/>
    </xf>
    <xf numFmtId="0" fontId="0" fillId="33" borderId="11" xfId="0" applyFont="1" applyFill="1" applyBorder="1" applyAlignment="1" applyProtection="1">
      <alignment horizontal="left"/>
      <protection hidden="1"/>
    </xf>
    <xf numFmtId="0" fontId="0" fillId="33" borderId="10" xfId="0" applyFill="1" applyBorder="1" applyAlignment="1" applyProtection="1">
      <alignment horizontal="left"/>
      <protection hidden="1"/>
    </xf>
    <xf numFmtId="0" fontId="0" fillId="33" borderId="0" xfId="0" applyFill="1" applyBorder="1" applyAlignment="1" applyProtection="1">
      <alignment horizontal="left"/>
      <protection hidden="1"/>
    </xf>
    <xf numFmtId="171" fontId="0" fillId="33" borderId="0" xfId="60" applyFont="1" applyFill="1" applyAlignment="1" applyProtection="1">
      <alignment horizontal="center"/>
      <protection hidden="1"/>
    </xf>
    <xf numFmtId="0" fontId="0" fillId="5" borderId="0" xfId="0" applyFill="1" applyAlignment="1" applyProtection="1">
      <alignment horizontal="left"/>
      <protection hidden="1"/>
    </xf>
    <xf numFmtId="171" fontId="1" fillId="34" borderId="17" xfId="60" applyFont="1" applyFill="1" applyBorder="1" applyAlignment="1" applyProtection="1">
      <alignment horizontal="center" vertical="center"/>
      <protection hidden="1" locked="0"/>
    </xf>
    <xf numFmtId="171" fontId="1" fillId="34" borderId="18" xfId="60" applyFont="1" applyFill="1" applyBorder="1" applyAlignment="1" applyProtection="1">
      <alignment horizontal="center" vertical="center"/>
      <protection hidden="1" locked="0"/>
    </xf>
    <xf numFmtId="171" fontId="1" fillId="34" borderId="19" xfId="60" applyFont="1" applyFill="1" applyBorder="1" applyAlignment="1" applyProtection="1">
      <alignment horizontal="center" vertical="center"/>
      <protection hidden="1" locked="0"/>
    </xf>
    <xf numFmtId="0" fontId="0" fillId="33" borderId="0" xfId="0" applyFont="1" applyFill="1" applyAlignment="1" applyProtection="1">
      <alignment horizontal="left"/>
      <protection hidden="1"/>
    </xf>
    <xf numFmtId="0" fontId="8" fillId="5" borderId="0" xfId="0" applyFont="1" applyFill="1" applyAlignment="1" applyProtection="1">
      <alignment horizontal="right"/>
      <protection hidden="1"/>
    </xf>
    <xf numFmtId="171" fontId="8" fillId="5" borderId="17" xfId="0" applyNumberFormat="1" applyFont="1" applyFill="1" applyBorder="1" applyAlignment="1" applyProtection="1">
      <alignment horizontal="center" vertical="center"/>
      <protection hidden="1"/>
    </xf>
    <xf numFmtId="0" fontId="8" fillId="5" borderId="18" xfId="0" applyFont="1" applyFill="1" applyBorder="1" applyAlignment="1" applyProtection="1">
      <alignment horizontal="center" vertical="center"/>
      <protection hidden="1"/>
    </xf>
    <xf numFmtId="0" fontId="8" fillId="5" borderId="19" xfId="0" applyFont="1" applyFill="1" applyBorder="1" applyAlignment="1" applyProtection="1">
      <alignment horizontal="center" vertical="center"/>
      <protection hidden="1"/>
    </xf>
    <xf numFmtId="10" fontId="1" fillId="34" borderId="20" xfId="0" applyNumberFormat="1" applyFont="1" applyFill="1" applyBorder="1" applyAlignment="1" applyProtection="1">
      <alignment horizontal="center" vertical="center"/>
      <protection hidden="1" locked="0"/>
    </xf>
    <xf numFmtId="10" fontId="1" fillId="34" borderId="21" xfId="0" applyNumberFormat="1" applyFont="1" applyFill="1" applyBorder="1" applyAlignment="1" applyProtection="1">
      <alignment horizontal="center" vertical="center"/>
      <protection hidden="1" locked="0"/>
    </xf>
    <xf numFmtId="10" fontId="1" fillId="34" borderId="22" xfId="0" applyNumberFormat="1" applyFont="1" applyFill="1" applyBorder="1" applyAlignment="1" applyProtection="1">
      <alignment horizontal="center" vertical="center"/>
      <protection hidden="1" locked="0"/>
    </xf>
    <xf numFmtId="171" fontId="1" fillId="33" borderId="0" xfId="60" applyFont="1" applyFill="1" applyBorder="1" applyAlignment="1" applyProtection="1">
      <alignment horizontal="center"/>
      <protection hidden="1"/>
    </xf>
    <xf numFmtId="171" fontId="1" fillId="33" borderId="15" xfId="60" applyFont="1" applyFill="1" applyBorder="1" applyAlignment="1" applyProtection="1">
      <alignment horizontal="center"/>
      <protection hidden="1"/>
    </xf>
    <xf numFmtId="171" fontId="1" fillId="33" borderId="13" xfId="60" applyFont="1" applyFill="1" applyBorder="1" applyAlignment="1" applyProtection="1">
      <alignment horizontal="center"/>
      <protection hidden="1"/>
    </xf>
    <xf numFmtId="171" fontId="1" fillId="33" borderId="14" xfId="60" applyFont="1" applyFill="1" applyBorder="1" applyAlignment="1" applyProtection="1">
      <alignment horizontal="center"/>
      <protection hidden="1"/>
    </xf>
    <xf numFmtId="171" fontId="0" fillId="5" borderId="17" xfId="60" applyFont="1" applyFill="1" applyBorder="1" applyAlignment="1" applyProtection="1">
      <alignment horizontal="center" vertical="center"/>
      <protection hidden="1"/>
    </xf>
    <xf numFmtId="171" fontId="0" fillId="5" borderId="18" xfId="60" applyFont="1" applyFill="1" applyBorder="1" applyAlignment="1" applyProtection="1">
      <alignment horizontal="center" vertical="center"/>
      <protection hidden="1"/>
    </xf>
    <xf numFmtId="171" fontId="0" fillId="5" borderId="19" xfId="60" applyFont="1" applyFill="1" applyBorder="1" applyAlignment="1" applyProtection="1">
      <alignment horizontal="center" vertical="center"/>
      <protection hidden="1"/>
    </xf>
    <xf numFmtId="171" fontId="0" fillId="33" borderId="0" xfId="0" applyNumberForma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 horizontal="left"/>
      <protection hidden="1"/>
    </xf>
    <xf numFmtId="0" fontId="2" fillId="7" borderId="0" xfId="0" applyFont="1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left"/>
      <protection hidden="1"/>
    </xf>
    <xf numFmtId="171" fontId="1" fillId="33" borderId="0" xfId="60" applyFont="1" applyFill="1" applyAlignment="1" applyProtection="1">
      <alignment horizontal="center"/>
      <protection hidden="1"/>
    </xf>
    <xf numFmtId="0" fontId="9" fillId="7" borderId="0" xfId="0" applyFont="1" applyFill="1" applyAlignment="1" applyProtection="1">
      <alignment horizontal="center"/>
      <protection hidden="1"/>
    </xf>
    <xf numFmtId="171" fontId="0" fillId="7" borderId="17" xfId="60" applyFont="1" applyFill="1" applyBorder="1" applyAlignment="1" applyProtection="1">
      <alignment horizontal="center" vertical="center"/>
      <protection hidden="1"/>
    </xf>
    <xf numFmtId="171" fontId="0" fillId="7" borderId="18" xfId="60" applyFont="1" applyFill="1" applyBorder="1" applyAlignment="1" applyProtection="1">
      <alignment horizontal="center" vertical="center"/>
      <protection hidden="1"/>
    </xf>
    <xf numFmtId="171" fontId="0" fillId="7" borderId="19" xfId="60" applyFont="1" applyFill="1" applyBorder="1" applyAlignment="1" applyProtection="1">
      <alignment horizontal="center" vertical="center"/>
      <protection hidden="1"/>
    </xf>
    <xf numFmtId="9" fontId="0" fillId="7" borderId="0" xfId="60" applyNumberFormat="1" applyFont="1" applyFill="1" applyAlignment="1" applyProtection="1">
      <alignment horizontal="center"/>
      <protection hidden="1"/>
    </xf>
    <xf numFmtId="0" fontId="0" fillId="7" borderId="0" xfId="0" applyFill="1" applyAlignment="1" applyProtection="1">
      <alignment horizontal="center"/>
      <protection hidden="1"/>
    </xf>
    <xf numFmtId="0" fontId="0" fillId="7" borderId="0" xfId="0" applyFill="1" applyAlignment="1" applyProtection="1">
      <alignment horizontal="left"/>
      <protection hidden="1"/>
    </xf>
    <xf numFmtId="0" fontId="3" fillId="7" borderId="17" xfId="0" applyFont="1" applyFill="1" applyBorder="1" applyAlignment="1" applyProtection="1">
      <alignment horizontal="center"/>
      <protection hidden="1"/>
    </xf>
    <xf numFmtId="0" fontId="3" fillId="7" borderId="18" xfId="0" applyFont="1" applyFill="1" applyBorder="1" applyAlignment="1" applyProtection="1">
      <alignment horizontal="center"/>
      <protection hidden="1"/>
    </xf>
    <xf numFmtId="0" fontId="3" fillId="7" borderId="19" xfId="0" applyFont="1" applyFill="1" applyBorder="1" applyAlignment="1" applyProtection="1">
      <alignment horizontal="center"/>
      <protection hidden="1"/>
    </xf>
    <xf numFmtId="17" fontId="3" fillId="34" borderId="17" xfId="0" applyNumberFormat="1" applyFont="1" applyFill="1" applyBorder="1" applyAlignment="1" applyProtection="1">
      <alignment horizontal="right"/>
      <protection hidden="1" locked="0"/>
    </xf>
    <xf numFmtId="0" fontId="3" fillId="34" borderId="18" xfId="0" applyFont="1" applyFill="1" applyBorder="1" applyAlignment="1" applyProtection="1">
      <alignment horizontal="right"/>
      <protection hidden="1" locked="0"/>
    </xf>
    <xf numFmtId="0" fontId="3" fillId="34" borderId="19" xfId="0" applyFont="1" applyFill="1" applyBorder="1" applyAlignment="1" applyProtection="1">
      <alignment horizontal="right"/>
      <protection hidden="1" locked="0"/>
    </xf>
    <xf numFmtId="0" fontId="1" fillId="7" borderId="10" xfId="0" applyFont="1" applyFill="1" applyBorder="1" applyAlignment="1" applyProtection="1">
      <alignment horizontal="right"/>
      <protection hidden="1"/>
    </xf>
    <xf numFmtId="0" fontId="1" fillId="7" borderId="0" xfId="0" applyFont="1" applyFill="1" applyBorder="1" applyAlignment="1" applyProtection="1">
      <alignment horizontal="right"/>
      <protection hidden="1"/>
    </xf>
    <xf numFmtId="0" fontId="1" fillId="7" borderId="15" xfId="0" applyFont="1" applyFill="1" applyBorder="1" applyAlignment="1" applyProtection="1">
      <alignment horizontal="right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left"/>
      <protection hidden="1"/>
    </xf>
    <xf numFmtId="10" fontId="1" fillId="7" borderId="17" xfId="60" applyNumberFormat="1" applyFont="1" applyFill="1" applyBorder="1" applyAlignment="1" applyProtection="1">
      <alignment horizontal="center" vertical="center"/>
      <protection hidden="1"/>
    </xf>
    <xf numFmtId="10" fontId="1" fillId="7" borderId="18" xfId="60" applyNumberFormat="1" applyFont="1" applyFill="1" applyBorder="1" applyAlignment="1" applyProtection="1">
      <alignment horizontal="center" vertical="center"/>
      <protection hidden="1"/>
    </xf>
    <xf numFmtId="10" fontId="1" fillId="7" borderId="19" xfId="60" applyNumberFormat="1" applyFont="1" applyFill="1" applyBorder="1" applyAlignment="1" applyProtection="1">
      <alignment horizontal="center" vertical="center"/>
      <protection hidden="1"/>
    </xf>
    <xf numFmtId="10" fontId="0" fillId="7" borderId="0" xfId="0" applyNumberFormat="1" applyFill="1" applyAlignment="1" applyProtection="1">
      <alignment horizontal="right"/>
      <protection hidden="1"/>
    </xf>
    <xf numFmtId="171" fontId="1" fillId="7" borderId="17" xfId="0" applyNumberFormat="1" applyFont="1" applyFill="1" applyBorder="1" applyAlignment="1" applyProtection="1">
      <alignment horizontal="center" vertical="center"/>
      <protection hidden="1"/>
    </xf>
    <xf numFmtId="171" fontId="1" fillId="7" borderId="18" xfId="0" applyNumberFormat="1" applyFont="1" applyFill="1" applyBorder="1" applyAlignment="1" applyProtection="1">
      <alignment horizontal="center" vertical="center"/>
      <protection hidden="1"/>
    </xf>
    <xf numFmtId="171" fontId="1" fillId="7" borderId="19" xfId="0" applyNumberFormat="1" applyFont="1" applyFill="1" applyBorder="1" applyAlignment="1" applyProtection="1">
      <alignment horizontal="center" vertical="center"/>
      <protection hidden="1"/>
    </xf>
    <xf numFmtId="9" fontId="1" fillId="34" borderId="17" xfId="0" applyNumberFormat="1" applyFont="1" applyFill="1" applyBorder="1" applyAlignment="1" applyProtection="1">
      <alignment horizontal="center" vertical="center"/>
      <protection hidden="1" locked="0"/>
    </xf>
    <xf numFmtId="9" fontId="1" fillId="34" borderId="18" xfId="0" applyNumberFormat="1" applyFont="1" applyFill="1" applyBorder="1" applyAlignment="1" applyProtection="1">
      <alignment horizontal="center" vertical="center"/>
      <protection hidden="1" locked="0"/>
    </xf>
    <xf numFmtId="9" fontId="1" fillId="34" borderId="19" xfId="0" applyNumberFormat="1" applyFont="1" applyFill="1" applyBorder="1" applyAlignment="1" applyProtection="1">
      <alignment horizontal="center" vertical="center"/>
      <protection hidden="1" locked="0"/>
    </xf>
    <xf numFmtId="9" fontId="0" fillId="33" borderId="16" xfId="0" applyNumberFormat="1" applyFill="1" applyBorder="1" applyAlignment="1" applyProtection="1">
      <alignment horizontal="center"/>
      <protection hidden="1"/>
    </xf>
    <xf numFmtId="9" fontId="0" fillId="33" borderId="11" xfId="0" applyNumberFormat="1" applyFill="1" applyBorder="1" applyAlignment="1" applyProtection="1">
      <alignment horizontal="center"/>
      <protection hidden="1"/>
    </xf>
    <xf numFmtId="9" fontId="0" fillId="33" borderId="10" xfId="0" applyNumberFormat="1" applyFill="1" applyBorder="1" applyAlignment="1" applyProtection="1">
      <alignment horizontal="center"/>
      <protection hidden="1"/>
    </xf>
    <xf numFmtId="9" fontId="0" fillId="33" borderId="0" xfId="0" applyNumberFormat="1" applyFill="1" applyBorder="1" applyAlignment="1" applyProtection="1">
      <alignment horizontal="center"/>
      <protection hidden="1"/>
    </xf>
    <xf numFmtId="171" fontId="1" fillId="33" borderId="0" xfId="0" applyNumberFormat="1" applyFont="1" applyFill="1" applyAlignment="1" applyProtection="1">
      <alignment horizontal="left"/>
      <protection hidden="1"/>
    </xf>
    <xf numFmtId="0" fontId="9" fillId="5" borderId="0" xfId="0" applyFont="1" applyFill="1" applyAlignment="1" applyProtection="1">
      <alignment horizontal="center"/>
      <protection hidden="1"/>
    </xf>
    <xf numFmtId="0" fontId="0" fillId="5" borderId="0" xfId="0" applyFill="1" applyAlignment="1" applyProtection="1">
      <alignment horizontal="center"/>
      <protection hidden="1"/>
    </xf>
    <xf numFmtId="10" fontId="1" fillId="5" borderId="17" xfId="60" applyNumberFormat="1" applyFont="1" applyFill="1" applyBorder="1" applyAlignment="1" applyProtection="1">
      <alignment horizontal="center" vertical="center"/>
      <protection hidden="1"/>
    </xf>
    <xf numFmtId="10" fontId="1" fillId="5" borderId="18" xfId="60" applyNumberFormat="1" applyFont="1" applyFill="1" applyBorder="1" applyAlignment="1" applyProtection="1">
      <alignment horizontal="center" vertical="center"/>
      <protection hidden="1"/>
    </xf>
    <xf numFmtId="10" fontId="1" fillId="5" borderId="19" xfId="60" applyNumberFormat="1" applyFont="1" applyFill="1" applyBorder="1" applyAlignment="1" applyProtection="1">
      <alignment horizontal="center" vertical="center"/>
      <protection hidden="1"/>
    </xf>
    <xf numFmtId="171" fontId="0" fillId="33" borderId="17" xfId="0" applyNumberFormat="1" applyFill="1" applyBorder="1" applyAlignment="1" applyProtection="1">
      <alignment horizontal="center"/>
      <protection hidden="1"/>
    </xf>
    <xf numFmtId="171" fontId="0" fillId="33" borderId="18" xfId="0" applyNumberFormat="1" applyFill="1" applyBorder="1" applyAlignment="1" applyProtection="1">
      <alignment horizontal="center"/>
      <protection hidden="1"/>
    </xf>
    <xf numFmtId="171" fontId="0" fillId="33" borderId="19" xfId="0" applyNumberFormat="1" applyFill="1" applyBorder="1" applyAlignment="1" applyProtection="1">
      <alignment horizontal="center"/>
      <protection hidden="1"/>
    </xf>
    <xf numFmtId="171" fontId="0" fillId="33" borderId="11" xfId="60" applyFont="1" applyFill="1" applyBorder="1" applyAlignment="1" applyProtection="1">
      <alignment horizontal="center"/>
      <protection hidden="1"/>
    </xf>
    <xf numFmtId="10" fontId="0" fillId="33" borderId="11" xfId="0" applyNumberFormat="1" applyFill="1" applyBorder="1" applyAlignment="1" applyProtection="1">
      <alignment horizont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CO61"/>
  <sheetViews>
    <sheetView showGridLines="0" showRowColHeaders="0" tabSelected="1" defaultGridColor="0" zoomScalePageLayoutView="0" colorId="8" workbookViewId="0" topLeftCell="A11">
      <selection activeCell="X11" sqref="X11:AE11"/>
    </sheetView>
  </sheetViews>
  <sheetFormatPr defaultColWidth="1.7109375" defaultRowHeight="12.75"/>
  <cols>
    <col min="1" max="20" width="1.7109375" style="30" customWidth="1"/>
    <col min="21" max="21" width="11.28125" style="30" bestFit="1" customWidth="1"/>
    <col min="22" max="37" width="1.7109375" style="30" customWidth="1"/>
    <col min="38" max="38" width="4.7109375" style="30" bestFit="1" customWidth="1"/>
    <col min="39" max="67" width="1.7109375" style="30" customWidth="1"/>
    <col min="68" max="68" width="3.28125" style="30" customWidth="1"/>
    <col min="69" max="81" width="1.7109375" style="30" customWidth="1"/>
    <col min="82" max="82" width="3.140625" style="30" customWidth="1"/>
    <col min="83" max="16384" width="1.7109375" style="30" customWidth="1"/>
  </cols>
  <sheetData>
    <row r="1" ht="12.75"/>
    <row r="2" ht="12.75"/>
    <row r="3" spans="3:46" ht="13.5" thickBot="1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3:46" ht="16.5" thickBot="1">
      <c r="C4" s="6"/>
      <c r="D4" s="87" t="s">
        <v>7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9"/>
      <c r="AT4" s="6"/>
    </row>
    <row r="5" spans="3:46" ht="13.5" thickBot="1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3:46" ht="16.5" thickBot="1">
      <c r="C6" s="6"/>
      <c r="D6" s="87" t="s">
        <v>8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9"/>
      <c r="AG6" s="93" t="s">
        <v>6</v>
      </c>
      <c r="AH6" s="94"/>
      <c r="AI6" s="94"/>
      <c r="AJ6" s="95"/>
      <c r="AK6" s="90"/>
      <c r="AL6" s="91"/>
      <c r="AM6" s="91"/>
      <c r="AN6" s="91"/>
      <c r="AO6" s="91"/>
      <c r="AP6" s="91"/>
      <c r="AQ6" s="91"/>
      <c r="AR6" s="91"/>
      <c r="AS6" s="92"/>
      <c r="AT6" s="6"/>
    </row>
    <row r="7" spans="3:46" ht="12.75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3:46" ht="12.75">
      <c r="C8" s="6"/>
      <c r="D8" s="97" t="s">
        <v>0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6"/>
      <c r="AL8" s="96"/>
      <c r="AM8" s="96"/>
      <c r="AN8" s="96"/>
      <c r="AO8" s="96"/>
      <c r="AP8" s="96"/>
      <c r="AQ8" s="96"/>
      <c r="AR8" s="96"/>
      <c r="AS8" s="6"/>
      <c r="AT8" s="6"/>
    </row>
    <row r="9" spans="3:53" ht="12.75"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0" t="s">
        <v>9</v>
      </c>
      <c r="Y9" s="80"/>
      <c r="Z9" s="80"/>
      <c r="AA9" s="80"/>
      <c r="AB9" s="80"/>
      <c r="AC9" s="80"/>
      <c r="AD9" s="80"/>
      <c r="AE9" s="80"/>
      <c r="AF9" s="7"/>
      <c r="AG9" s="7"/>
      <c r="AH9" s="7"/>
      <c r="AI9" s="7"/>
      <c r="AJ9" s="80" t="s">
        <v>10</v>
      </c>
      <c r="AK9" s="80"/>
      <c r="AL9" s="80"/>
      <c r="AM9" s="80"/>
      <c r="AN9" s="80"/>
      <c r="AO9" s="80"/>
      <c r="AP9" s="80"/>
      <c r="AQ9" s="80"/>
      <c r="AR9" s="8"/>
      <c r="AS9" s="6"/>
      <c r="AT9" s="6"/>
      <c r="BA9" s="31"/>
    </row>
    <row r="10" spans="3:46" ht="13.5" thickBot="1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3:66" ht="13.5" thickBot="1">
      <c r="C11" s="6"/>
      <c r="D11" s="86" t="s">
        <v>2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6"/>
      <c r="U11" s="6"/>
      <c r="V11" s="6"/>
      <c r="W11" s="6"/>
      <c r="X11" s="56">
        <v>0</v>
      </c>
      <c r="Y11" s="57"/>
      <c r="Z11" s="57"/>
      <c r="AA11" s="57"/>
      <c r="AB11" s="57"/>
      <c r="AC11" s="57"/>
      <c r="AD11" s="57"/>
      <c r="AE11" s="58"/>
      <c r="AF11" s="9"/>
      <c r="AG11" s="10"/>
      <c r="AH11" s="10"/>
      <c r="AI11" s="10"/>
      <c r="AJ11" s="56">
        <v>0</v>
      </c>
      <c r="AK11" s="57"/>
      <c r="AL11" s="57"/>
      <c r="AM11" s="57"/>
      <c r="AN11" s="57"/>
      <c r="AO11" s="57"/>
      <c r="AP11" s="57"/>
      <c r="AQ11" s="58"/>
      <c r="AR11" s="10"/>
      <c r="AS11" s="6"/>
      <c r="AT11" s="6"/>
      <c r="BN11" s="31"/>
    </row>
    <row r="12" spans="3:46" ht="13.5" thickBot="1">
      <c r="C12" s="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6"/>
      <c r="U12" s="6"/>
      <c r="V12" s="6"/>
      <c r="W12" s="6"/>
      <c r="X12" s="12"/>
      <c r="Y12" s="12"/>
      <c r="Z12" s="12"/>
      <c r="AA12" s="12"/>
      <c r="AB12" s="12"/>
      <c r="AC12" s="12"/>
      <c r="AD12" s="12"/>
      <c r="AE12" s="12"/>
      <c r="AF12" s="13"/>
      <c r="AG12" s="13"/>
      <c r="AH12" s="13"/>
      <c r="AI12" s="13"/>
      <c r="AJ12" s="13"/>
      <c r="AK12" s="13"/>
      <c r="AL12" s="6"/>
      <c r="AM12" s="13"/>
      <c r="AN12" s="13"/>
      <c r="AO12" s="13"/>
      <c r="AP12" s="13"/>
      <c r="AQ12" s="13"/>
      <c r="AR12" s="13"/>
      <c r="AS12" s="6"/>
      <c r="AT12" s="6"/>
    </row>
    <row r="13" spans="3:46" ht="13.5" thickBot="1">
      <c r="C13" s="6"/>
      <c r="D13" s="86" t="s">
        <v>11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4">
        <v>0.15</v>
      </c>
      <c r="V13" s="84"/>
      <c r="W13" s="84"/>
      <c r="X13" s="81">
        <f>+X11*U13</f>
        <v>0</v>
      </c>
      <c r="Y13" s="82"/>
      <c r="Z13" s="82"/>
      <c r="AA13" s="82"/>
      <c r="AB13" s="82"/>
      <c r="AC13" s="82"/>
      <c r="AD13" s="82"/>
      <c r="AE13" s="83"/>
      <c r="AF13" s="9"/>
      <c r="AG13" s="10"/>
      <c r="AH13" s="10"/>
      <c r="AI13" s="10"/>
      <c r="AJ13" s="81">
        <f>+AJ11*U13</f>
        <v>0</v>
      </c>
      <c r="AK13" s="82"/>
      <c r="AL13" s="82"/>
      <c r="AM13" s="82"/>
      <c r="AN13" s="82"/>
      <c r="AO13" s="82"/>
      <c r="AP13" s="82"/>
      <c r="AQ13" s="83"/>
      <c r="AR13" s="10"/>
      <c r="AS13" s="6"/>
      <c r="AT13" s="6"/>
    </row>
    <row r="14" spans="3:46" ht="13.5" thickBot="1">
      <c r="C14" s="6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6"/>
      <c r="U14" s="14"/>
      <c r="V14" s="14"/>
      <c r="W14" s="14"/>
      <c r="X14" s="15"/>
      <c r="Y14" s="15"/>
      <c r="Z14" s="15"/>
      <c r="AA14" s="15"/>
      <c r="AB14" s="15"/>
      <c r="AC14" s="15"/>
      <c r="AD14" s="15"/>
      <c r="AE14" s="15"/>
      <c r="AF14" s="13"/>
      <c r="AG14" s="13"/>
      <c r="AH14" s="13"/>
      <c r="AI14" s="13"/>
      <c r="AJ14" s="13"/>
      <c r="AK14" s="13"/>
      <c r="AL14" s="6"/>
      <c r="AM14" s="13"/>
      <c r="AN14" s="13"/>
      <c r="AO14" s="13"/>
      <c r="AP14" s="13"/>
      <c r="AQ14" s="13"/>
      <c r="AR14" s="13"/>
      <c r="AS14" s="6"/>
      <c r="AT14" s="6"/>
    </row>
    <row r="15" spans="3:46" ht="13.5" thickBot="1">
      <c r="C15" s="6"/>
      <c r="D15" s="86" t="s">
        <v>22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6"/>
      <c r="U15" s="84">
        <v>0.1</v>
      </c>
      <c r="V15" s="84"/>
      <c r="W15" s="84"/>
      <c r="X15" s="81">
        <f>IF(X11&lt;=20000,0,SUM(X11*U15)-2000)</f>
        <v>0</v>
      </c>
      <c r="Y15" s="82"/>
      <c r="Z15" s="82"/>
      <c r="AA15" s="82"/>
      <c r="AB15" s="82"/>
      <c r="AC15" s="82"/>
      <c r="AD15" s="82"/>
      <c r="AE15" s="83"/>
      <c r="AF15" s="9"/>
      <c r="AG15" s="10"/>
      <c r="AH15" s="10"/>
      <c r="AI15" s="10"/>
      <c r="AJ15" s="81">
        <f>IF(AJ11&lt;=60000,0,SUM(AJ11*U15)-6000)</f>
        <v>0</v>
      </c>
      <c r="AK15" s="82"/>
      <c r="AL15" s="82"/>
      <c r="AM15" s="82"/>
      <c r="AN15" s="82"/>
      <c r="AO15" s="82"/>
      <c r="AP15" s="82"/>
      <c r="AQ15" s="83"/>
      <c r="AR15" s="10"/>
      <c r="AS15" s="6"/>
      <c r="AT15" s="6"/>
    </row>
    <row r="16" spans="3:46" ht="13.5" thickBot="1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3:82" ht="13.5" thickBot="1">
      <c r="C17" s="6"/>
      <c r="D17" s="77" t="s">
        <v>3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6"/>
      <c r="Y17" s="85"/>
      <c r="Z17" s="85"/>
      <c r="AA17" s="85"/>
      <c r="AB17" s="85"/>
      <c r="AC17" s="85"/>
      <c r="AD17" s="85"/>
      <c r="AE17" s="6"/>
      <c r="AF17" s="81">
        <f>+X13+X15+AJ15+AJ13</f>
        <v>0</v>
      </c>
      <c r="AG17" s="82"/>
      <c r="AH17" s="82"/>
      <c r="AI17" s="82"/>
      <c r="AJ17" s="82"/>
      <c r="AK17" s="82"/>
      <c r="AL17" s="83"/>
      <c r="AM17" s="101"/>
      <c r="AN17" s="101"/>
      <c r="AO17" s="101"/>
      <c r="AP17" s="101"/>
      <c r="AQ17" s="101"/>
      <c r="AR17" s="101"/>
      <c r="AS17" s="6"/>
      <c r="AT17" s="6"/>
      <c r="BA17" s="59" t="s">
        <v>29</v>
      </c>
      <c r="BB17" s="59"/>
      <c r="BC17" s="59"/>
      <c r="BD17" s="59"/>
      <c r="BE17" s="59"/>
      <c r="BF17" s="59"/>
      <c r="BG17" s="59"/>
      <c r="BH17" s="59"/>
      <c r="BI17" s="59"/>
      <c r="BJ17" s="54">
        <f>+V30</f>
        <v>0</v>
      </c>
      <c r="BK17" s="54"/>
      <c r="BL17" s="54"/>
      <c r="BM17" s="54"/>
      <c r="BN17" s="54"/>
      <c r="BO17" s="54"/>
      <c r="BP17" s="54"/>
      <c r="BX17" s="54">
        <f>+BJ17*P30</f>
        <v>0</v>
      </c>
      <c r="BY17" s="54"/>
      <c r="BZ17" s="54"/>
      <c r="CA17" s="54"/>
      <c r="CB17" s="54"/>
      <c r="CC17" s="54"/>
      <c r="CD17" s="54"/>
    </row>
    <row r="18" spans="3:82" ht="13.5" thickBot="1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BA18" s="59" t="s">
        <v>15</v>
      </c>
      <c r="BB18" s="59"/>
      <c r="BC18" s="59"/>
      <c r="BD18" s="59"/>
      <c r="BE18" s="59"/>
      <c r="BF18" s="59"/>
      <c r="BG18" s="59"/>
      <c r="BH18" s="59"/>
      <c r="BI18" s="59"/>
      <c r="BJ18" s="54">
        <f>+V28</f>
        <v>0</v>
      </c>
      <c r="BK18" s="54"/>
      <c r="BL18" s="54"/>
      <c r="BM18" s="54"/>
      <c r="BN18" s="54"/>
      <c r="BO18" s="54"/>
      <c r="BP18" s="54"/>
      <c r="BX18" s="54">
        <f>+BJ18*8%</f>
        <v>0</v>
      </c>
      <c r="BY18" s="54"/>
      <c r="BZ18" s="54"/>
      <c r="CA18" s="54"/>
      <c r="CB18" s="54"/>
      <c r="CC18" s="54"/>
      <c r="CD18" s="54"/>
    </row>
    <row r="19" spans="3:82" ht="13.5" thickBot="1">
      <c r="C19" s="6"/>
      <c r="D19" s="86" t="s">
        <v>4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6"/>
      <c r="U19" s="84">
        <v>0.09</v>
      </c>
      <c r="V19" s="84"/>
      <c r="W19" s="84"/>
      <c r="X19" s="6"/>
      <c r="Y19" s="85"/>
      <c r="Z19" s="85"/>
      <c r="AA19" s="85"/>
      <c r="AB19" s="85"/>
      <c r="AC19" s="85"/>
      <c r="AD19" s="85"/>
      <c r="AE19" s="6"/>
      <c r="AF19" s="81">
        <f>+(X11+AJ11)*U19</f>
        <v>0</v>
      </c>
      <c r="AG19" s="82"/>
      <c r="AH19" s="82"/>
      <c r="AI19" s="82"/>
      <c r="AJ19" s="82"/>
      <c r="AK19" s="82"/>
      <c r="AL19" s="83"/>
      <c r="AM19" s="101"/>
      <c r="AN19" s="101"/>
      <c r="AO19" s="101"/>
      <c r="AP19" s="101"/>
      <c r="AQ19" s="101"/>
      <c r="AR19" s="101"/>
      <c r="AS19" s="6"/>
      <c r="AT19" s="6"/>
      <c r="BA19" s="78" t="s">
        <v>16</v>
      </c>
      <c r="BB19" s="78"/>
      <c r="BC19" s="78"/>
      <c r="BD19" s="78"/>
      <c r="BE19" s="78"/>
      <c r="BF19" s="78"/>
      <c r="BG19" s="78"/>
      <c r="BH19" s="78"/>
      <c r="BI19" s="78"/>
      <c r="BJ19" s="54">
        <f>+V32</f>
        <v>0</v>
      </c>
      <c r="BK19" s="54"/>
      <c r="BL19" s="54"/>
      <c r="BM19" s="54"/>
      <c r="BN19" s="54"/>
      <c r="BO19" s="54"/>
      <c r="BP19" s="54"/>
      <c r="BX19" s="54">
        <f>+BJ19*Q32</f>
        <v>0</v>
      </c>
      <c r="BY19" s="54"/>
      <c r="BZ19" s="54"/>
      <c r="CA19" s="54"/>
      <c r="CB19" s="54"/>
      <c r="CC19" s="54"/>
      <c r="CD19" s="54"/>
    </row>
    <row r="20" spans="3:82" ht="13.5" thickBot="1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BA20" s="76" t="s">
        <v>17</v>
      </c>
      <c r="BB20" s="76"/>
      <c r="BC20" s="76"/>
      <c r="BD20" s="76"/>
      <c r="BE20" s="76"/>
      <c r="BF20" s="76"/>
      <c r="BG20" s="76"/>
      <c r="BH20" s="76"/>
      <c r="BI20" s="76"/>
      <c r="BJ20" s="79">
        <f>+BJ18+BJ19+BJ17</f>
        <v>0</v>
      </c>
      <c r="BK20" s="79"/>
      <c r="BL20" s="79"/>
      <c r="BM20" s="79"/>
      <c r="BN20" s="79"/>
      <c r="BO20" s="79"/>
      <c r="BP20" s="79"/>
      <c r="BX20" s="79">
        <f>+BX18+BX19+BX17</f>
        <v>0</v>
      </c>
      <c r="BY20" s="79"/>
      <c r="BZ20" s="79"/>
      <c r="CA20" s="79"/>
      <c r="CB20" s="79"/>
      <c r="CC20" s="79"/>
      <c r="CD20" s="79"/>
    </row>
    <row r="21" spans="3:82" ht="13.5" thickBot="1">
      <c r="C21" s="6"/>
      <c r="D21" s="77" t="s">
        <v>1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6"/>
      <c r="AF21" s="102">
        <f>+AF17+AF19</f>
        <v>0</v>
      </c>
      <c r="AG21" s="103"/>
      <c r="AH21" s="103"/>
      <c r="AI21" s="103"/>
      <c r="AJ21" s="103"/>
      <c r="AK21" s="103"/>
      <c r="AL21" s="104"/>
      <c r="AM21" s="16"/>
      <c r="AN21" s="16"/>
      <c r="AO21" s="16"/>
      <c r="AP21" s="16"/>
      <c r="AQ21" s="16"/>
      <c r="AR21" s="16"/>
      <c r="AS21" s="6"/>
      <c r="AT21" s="6"/>
      <c r="BA21" s="30" t="s">
        <v>18</v>
      </c>
      <c r="BJ21" s="54">
        <f>+V34</f>
        <v>0</v>
      </c>
      <c r="BK21" s="54"/>
      <c r="BL21" s="54"/>
      <c r="BM21" s="54"/>
      <c r="BN21" s="54"/>
      <c r="BO21" s="54"/>
      <c r="BP21" s="54"/>
      <c r="BX21" s="112">
        <f>+BX20+BJ21</f>
        <v>0</v>
      </c>
      <c r="BY21" s="76"/>
      <c r="BZ21" s="76"/>
      <c r="CA21" s="76"/>
      <c r="CB21" s="76"/>
      <c r="CC21" s="76"/>
      <c r="CD21" s="76"/>
    </row>
    <row r="22" spans="3:46" ht="13.5" thickBot="1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3:93" ht="13.5" thickBot="1">
      <c r="C23" s="6"/>
      <c r="D23" s="85" t="s">
        <v>5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98">
        <f>IF(X11=0,0,SUM(AF21/X11))</f>
        <v>0</v>
      </c>
      <c r="Y23" s="99"/>
      <c r="Z23" s="99"/>
      <c r="AA23" s="99"/>
      <c r="AB23" s="99"/>
      <c r="AC23" s="99"/>
      <c r="AD23" s="99"/>
      <c r="AE23" s="100"/>
      <c r="AF23" s="6"/>
      <c r="AG23" s="6"/>
      <c r="AH23" s="6"/>
      <c r="AI23" s="6"/>
      <c r="AJ23" s="98">
        <f>IF(AJ11=0,0,SUM(AF21/AJ11))</f>
        <v>0</v>
      </c>
      <c r="AK23" s="99"/>
      <c r="AL23" s="99"/>
      <c r="AM23" s="99"/>
      <c r="AN23" s="99"/>
      <c r="AO23" s="99"/>
      <c r="AP23" s="99"/>
      <c r="AQ23" s="100"/>
      <c r="AR23" s="6"/>
      <c r="AS23" s="6"/>
      <c r="AT23" s="6"/>
      <c r="BA23" s="108">
        <v>0.15</v>
      </c>
      <c r="BB23" s="109"/>
      <c r="BC23" s="109"/>
      <c r="BD23" s="32"/>
      <c r="BE23" s="45">
        <f>+BX21*BA23</f>
        <v>0</v>
      </c>
      <c r="BF23" s="45"/>
      <c r="BG23" s="45"/>
      <c r="BH23" s="45"/>
      <c r="BI23" s="45"/>
      <c r="BJ23" s="45"/>
      <c r="BK23" s="45"/>
      <c r="BL23" s="45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45">
        <f>+BJ18*12%</f>
        <v>0</v>
      </c>
      <c r="BY23" s="45"/>
      <c r="BZ23" s="45"/>
      <c r="CA23" s="45"/>
      <c r="CB23" s="45"/>
      <c r="CC23" s="45"/>
      <c r="CD23" s="46"/>
      <c r="CF23" s="42" t="s">
        <v>23</v>
      </c>
      <c r="CG23" s="42"/>
      <c r="CH23" s="42"/>
      <c r="CI23" s="42"/>
      <c r="CJ23" s="42"/>
      <c r="CK23" s="42"/>
      <c r="CL23" s="42"/>
      <c r="CM23" s="42"/>
      <c r="CN23" s="42"/>
      <c r="CO23" s="42"/>
    </row>
    <row r="24" spans="3:93" ht="13.5" thickBot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BA24" s="110">
        <v>0.1</v>
      </c>
      <c r="BB24" s="111"/>
      <c r="BC24" s="111"/>
      <c r="BD24" s="31"/>
      <c r="BE24" s="47">
        <f>IF(BX21&lt;=20000,0,SUM(BX21*BA24)-2000)</f>
        <v>0</v>
      </c>
      <c r="BF24" s="47"/>
      <c r="BG24" s="47"/>
      <c r="BH24" s="47"/>
      <c r="BI24" s="47"/>
      <c r="BJ24" s="47"/>
      <c r="BK24" s="47"/>
      <c r="BL24" s="47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67">
        <f>+BX23+BX19</f>
        <v>0</v>
      </c>
      <c r="BY24" s="67"/>
      <c r="BZ24" s="67"/>
      <c r="CA24" s="67"/>
      <c r="CB24" s="67"/>
      <c r="CC24" s="67"/>
      <c r="CD24" s="68"/>
      <c r="CF24" s="42"/>
      <c r="CG24" s="42"/>
      <c r="CH24" s="42"/>
      <c r="CI24" s="42"/>
      <c r="CJ24" s="42"/>
      <c r="CK24" s="42"/>
      <c r="CL24" s="42"/>
      <c r="CM24" s="42"/>
      <c r="CN24" s="42"/>
      <c r="CO24" s="42"/>
    </row>
    <row r="25" spans="3:93" ht="13.5" thickBot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3"/>
      <c r="BW25" s="34"/>
      <c r="BX25" s="69">
        <f>+BX24+BJ21</f>
        <v>0</v>
      </c>
      <c r="BY25" s="69"/>
      <c r="BZ25" s="69"/>
      <c r="CA25" s="69"/>
      <c r="CB25" s="69"/>
      <c r="CC25" s="69"/>
      <c r="CD25" s="70"/>
      <c r="CF25" s="42"/>
      <c r="CG25" s="42"/>
      <c r="CH25" s="42"/>
      <c r="CI25" s="42"/>
      <c r="CJ25" s="42"/>
      <c r="CK25" s="42"/>
      <c r="CL25" s="42"/>
      <c r="CM25" s="42"/>
      <c r="CN25" s="42"/>
      <c r="CO25" s="42"/>
    </row>
    <row r="26" spans="3:82" ht="12.75">
      <c r="C26" s="1"/>
      <c r="D26" s="17" t="s">
        <v>26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13" t="s">
        <v>9</v>
      </c>
      <c r="W26" s="113"/>
      <c r="X26" s="113"/>
      <c r="Y26" s="113"/>
      <c r="Z26" s="113"/>
      <c r="AA26" s="113"/>
      <c r="AB26" s="113"/>
      <c r="AC26" s="113"/>
      <c r="AD26" s="17"/>
      <c r="AE26" s="17"/>
      <c r="AF26" s="17"/>
      <c r="AG26" s="17"/>
      <c r="AH26" s="17"/>
      <c r="AI26" s="17"/>
      <c r="AJ26" s="113" t="s">
        <v>10</v>
      </c>
      <c r="AK26" s="113"/>
      <c r="AL26" s="113"/>
      <c r="AM26" s="113"/>
      <c r="AN26" s="113"/>
      <c r="AO26" s="113"/>
      <c r="AP26" s="113"/>
      <c r="AQ26" s="113"/>
      <c r="AR26" s="18"/>
      <c r="AS26" s="1"/>
      <c r="AT26" s="1"/>
      <c r="BX26" s="54"/>
      <c r="BY26" s="54"/>
      <c r="BZ26" s="54"/>
      <c r="CA26" s="54"/>
      <c r="CB26" s="54"/>
      <c r="CC26" s="54"/>
      <c r="CD26" s="54"/>
    </row>
    <row r="27" spans="3:82" ht="13.5" thickBot="1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BX27" s="54"/>
      <c r="BY27" s="54"/>
      <c r="BZ27" s="54"/>
      <c r="CA27" s="54"/>
      <c r="CB27" s="54"/>
      <c r="CC27" s="54"/>
      <c r="CD27" s="54"/>
    </row>
    <row r="28" spans="3:63" ht="13.5" customHeight="1" thickBot="1">
      <c r="C28" s="1"/>
      <c r="D28" s="55" t="s">
        <v>13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1"/>
      <c r="U28" s="1"/>
      <c r="V28" s="56">
        <v>0</v>
      </c>
      <c r="W28" s="57"/>
      <c r="X28" s="57"/>
      <c r="Y28" s="57"/>
      <c r="Z28" s="57"/>
      <c r="AA28" s="57"/>
      <c r="AB28" s="57"/>
      <c r="AC28" s="58"/>
      <c r="AD28" s="1"/>
      <c r="AE28" s="19"/>
      <c r="AF28" s="19"/>
      <c r="AG28" s="19"/>
      <c r="AH28" s="19"/>
      <c r="AI28" s="19"/>
      <c r="AJ28" s="56">
        <v>0</v>
      </c>
      <c r="AK28" s="57"/>
      <c r="AL28" s="57"/>
      <c r="AM28" s="57"/>
      <c r="AN28" s="57"/>
      <c r="AO28" s="57"/>
      <c r="AP28" s="57"/>
      <c r="AQ28" s="58"/>
      <c r="AR28" s="19"/>
      <c r="AS28" s="19"/>
      <c r="AT28" s="1"/>
      <c r="BB28" s="74">
        <f>+BJ20+BJ21</f>
        <v>0</v>
      </c>
      <c r="BC28" s="75"/>
      <c r="BD28" s="75"/>
      <c r="BE28" s="75"/>
      <c r="BF28" s="75"/>
      <c r="BG28" s="75"/>
      <c r="BH28" s="75"/>
      <c r="BI28" s="75"/>
      <c r="BJ28" s="75"/>
      <c r="BK28" s="75"/>
    </row>
    <row r="29" spans="3:63" ht="7.5" customHeight="1" thickBot="1">
      <c r="C29" s="1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9"/>
      <c r="AS29" s="19"/>
      <c r="AT29" s="1"/>
      <c r="BB29" s="37"/>
      <c r="BC29" s="38"/>
      <c r="BD29" s="38"/>
      <c r="BE29" s="38"/>
      <c r="BF29" s="38"/>
      <c r="BG29" s="38"/>
      <c r="BH29" s="38"/>
      <c r="BI29" s="38"/>
      <c r="BJ29" s="38"/>
      <c r="BK29" s="38"/>
    </row>
    <row r="30" spans="3:63" ht="13.5" customHeight="1" thickBot="1" thickTop="1">
      <c r="C30" s="1"/>
      <c r="D30" s="36" t="s">
        <v>28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64">
        <v>0.016</v>
      </c>
      <c r="Q30" s="65"/>
      <c r="R30" s="65"/>
      <c r="S30" s="65"/>
      <c r="T30" s="66"/>
      <c r="U30" s="1"/>
      <c r="V30" s="56">
        <v>0</v>
      </c>
      <c r="W30" s="57"/>
      <c r="X30" s="57"/>
      <c r="Y30" s="57"/>
      <c r="Z30" s="57"/>
      <c r="AA30" s="57"/>
      <c r="AB30" s="57"/>
      <c r="AC30" s="58"/>
      <c r="AD30" s="1"/>
      <c r="AE30" s="19"/>
      <c r="AF30" s="19"/>
      <c r="AG30" s="19"/>
      <c r="AH30" s="19"/>
      <c r="AI30" s="19"/>
      <c r="AJ30" s="56">
        <v>0</v>
      </c>
      <c r="AK30" s="57"/>
      <c r="AL30" s="57"/>
      <c r="AM30" s="57"/>
      <c r="AN30" s="57"/>
      <c r="AO30" s="57"/>
      <c r="AP30" s="57"/>
      <c r="AQ30" s="58"/>
      <c r="AR30" s="19"/>
      <c r="AS30" s="19"/>
      <c r="AT30" s="1"/>
      <c r="BB30" s="37"/>
      <c r="BC30" s="38"/>
      <c r="BD30" s="38"/>
      <c r="BE30" s="38"/>
      <c r="BF30" s="38"/>
      <c r="BG30" s="38"/>
      <c r="BH30" s="38"/>
      <c r="BI30" s="38"/>
      <c r="BJ30" s="38"/>
      <c r="BK30" s="38"/>
    </row>
    <row r="31" spans="3:46" ht="6.75" customHeight="1" thickBot="1" thickTop="1"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"/>
    </row>
    <row r="32" spans="3:46" ht="13.5" customHeight="1" thickBot="1">
      <c r="C32" s="1"/>
      <c r="D32" s="55" t="s">
        <v>12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2"/>
      <c r="Q32" s="105">
        <v>0.32</v>
      </c>
      <c r="R32" s="106"/>
      <c r="S32" s="107"/>
      <c r="T32" s="21"/>
      <c r="U32" s="1"/>
      <c r="V32" s="56">
        <v>0</v>
      </c>
      <c r="W32" s="57"/>
      <c r="X32" s="57"/>
      <c r="Y32" s="57"/>
      <c r="Z32" s="57"/>
      <c r="AA32" s="57"/>
      <c r="AB32" s="57"/>
      <c r="AC32" s="58"/>
      <c r="AD32" s="1"/>
      <c r="AE32" s="19"/>
      <c r="AF32" s="19"/>
      <c r="AG32" s="19"/>
      <c r="AH32" s="19"/>
      <c r="AI32" s="19"/>
      <c r="AJ32" s="56">
        <v>0</v>
      </c>
      <c r="AK32" s="57"/>
      <c r="AL32" s="57"/>
      <c r="AM32" s="57"/>
      <c r="AN32" s="57"/>
      <c r="AO32" s="57"/>
      <c r="AP32" s="57"/>
      <c r="AQ32" s="58"/>
      <c r="AR32" s="19"/>
      <c r="AS32" s="19"/>
      <c r="AT32" s="1"/>
    </row>
    <row r="33" spans="3:46" ht="6.75" customHeight="1" thickBot="1"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2"/>
      <c r="S33" s="22"/>
      <c r="T33" s="23"/>
      <c r="U33" s="24"/>
      <c r="V33" s="24"/>
      <c r="W33" s="24"/>
      <c r="X33" s="25"/>
      <c r="Y33" s="25"/>
      <c r="Z33" s="25"/>
      <c r="AA33" s="25"/>
      <c r="AB33" s="25"/>
      <c r="AC33" s="25"/>
      <c r="AD33" s="25"/>
      <c r="AE33" s="25"/>
      <c r="AF33" s="26"/>
      <c r="AG33" s="26"/>
      <c r="AH33" s="26"/>
      <c r="AI33" s="26"/>
      <c r="AJ33" s="26"/>
      <c r="AK33" s="4"/>
      <c r="AL33" s="1"/>
      <c r="AM33" s="4"/>
      <c r="AN33" s="4"/>
      <c r="AO33" s="4"/>
      <c r="AP33" s="4"/>
      <c r="AQ33" s="4"/>
      <c r="AR33" s="4"/>
      <c r="AS33" s="1"/>
      <c r="AT33" s="1"/>
    </row>
    <row r="34" spans="3:46" ht="13.5" thickBot="1">
      <c r="C34" s="1"/>
      <c r="D34" s="55" t="s">
        <v>14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1"/>
      <c r="U34" s="1"/>
      <c r="V34" s="56">
        <v>0</v>
      </c>
      <c r="W34" s="57"/>
      <c r="X34" s="57"/>
      <c r="Y34" s="57"/>
      <c r="Z34" s="57"/>
      <c r="AA34" s="57"/>
      <c r="AB34" s="57"/>
      <c r="AC34" s="58"/>
      <c r="AD34" s="27"/>
      <c r="AE34" s="27"/>
      <c r="AF34" s="27"/>
      <c r="AG34" s="27"/>
      <c r="AH34" s="27"/>
      <c r="AI34" s="27"/>
      <c r="AJ34" s="56">
        <v>0</v>
      </c>
      <c r="AK34" s="57"/>
      <c r="AL34" s="57"/>
      <c r="AM34" s="57"/>
      <c r="AN34" s="57"/>
      <c r="AO34" s="57"/>
      <c r="AP34" s="57"/>
      <c r="AQ34" s="58"/>
      <c r="AR34" s="1"/>
      <c r="AS34" s="1"/>
      <c r="AT34" s="1"/>
    </row>
    <row r="35" spans="3:46" ht="6.75" customHeight="1" thickBot="1"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"/>
      <c r="U35" s="28"/>
      <c r="V35" s="28"/>
      <c r="W35" s="28"/>
      <c r="X35" s="5"/>
      <c r="Y35" s="5"/>
      <c r="Z35" s="5"/>
      <c r="AA35" s="5"/>
      <c r="AB35" s="5"/>
      <c r="AC35" s="5"/>
      <c r="AD35" s="5"/>
      <c r="AE35" s="5"/>
      <c r="AF35" s="4"/>
      <c r="AG35" s="4"/>
      <c r="AH35" s="4"/>
      <c r="AI35" s="4"/>
      <c r="AJ35" s="4"/>
      <c r="AK35" s="4"/>
      <c r="AL35" s="1"/>
      <c r="AM35" s="4"/>
      <c r="AN35" s="4"/>
      <c r="AO35" s="4"/>
      <c r="AP35" s="4"/>
      <c r="AQ35" s="4"/>
      <c r="AR35" s="4"/>
      <c r="AS35" s="1"/>
      <c r="AT35" s="1"/>
    </row>
    <row r="36" spans="3:93" ht="13.5" thickBot="1">
      <c r="C36" s="1"/>
      <c r="D36" s="49" t="s">
        <v>19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1"/>
      <c r="AF36" s="71">
        <f>+BE23+BE24+BE48+BE49</f>
        <v>0</v>
      </c>
      <c r="AG36" s="72"/>
      <c r="AH36" s="72"/>
      <c r="AI36" s="72"/>
      <c r="AJ36" s="72"/>
      <c r="AK36" s="72"/>
      <c r="AL36" s="72"/>
      <c r="AM36" s="72"/>
      <c r="AN36" s="73"/>
      <c r="AO36" s="1"/>
      <c r="AP36" s="1"/>
      <c r="AQ36" s="1"/>
      <c r="AR36" s="1"/>
      <c r="AS36" s="1"/>
      <c r="AT36" s="1"/>
      <c r="BA36" s="50" t="s">
        <v>15</v>
      </c>
      <c r="BB36" s="51"/>
      <c r="BC36" s="51"/>
      <c r="BD36" s="51"/>
      <c r="BE36" s="51"/>
      <c r="BF36" s="51"/>
      <c r="BG36" s="51"/>
      <c r="BH36" s="51"/>
      <c r="BI36" s="51"/>
      <c r="BJ36" s="45">
        <f>+V28+V30</f>
        <v>0</v>
      </c>
      <c r="BK36" s="45"/>
      <c r="BL36" s="45"/>
      <c r="BM36" s="45"/>
      <c r="BN36" s="45"/>
      <c r="BO36" s="45"/>
      <c r="BP36" s="45"/>
      <c r="BQ36" s="43" t="s">
        <v>24</v>
      </c>
      <c r="BR36" s="43"/>
      <c r="BS36" s="43">
        <v>1.08</v>
      </c>
      <c r="BT36" s="43"/>
      <c r="BU36" s="43"/>
      <c r="BV36" s="43"/>
      <c r="BW36" s="43"/>
      <c r="BX36" s="45">
        <f>+BJ36*BS36%</f>
        <v>0</v>
      </c>
      <c r="BY36" s="45"/>
      <c r="BZ36" s="45"/>
      <c r="CA36" s="45"/>
      <c r="CB36" s="45"/>
      <c r="CC36" s="45"/>
      <c r="CD36" s="46"/>
      <c r="CF36" s="42" t="s">
        <v>25</v>
      </c>
      <c r="CG36" s="42"/>
      <c r="CH36" s="42"/>
      <c r="CI36" s="42"/>
      <c r="CJ36" s="42"/>
      <c r="CK36" s="42"/>
      <c r="CL36" s="42"/>
      <c r="CM36" s="42"/>
      <c r="CN36" s="42"/>
      <c r="CO36" s="42"/>
    </row>
    <row r="37" spans="3:93" ht="13.5" thickBot="1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9"/>
      <c r="AG37" s="29"/>
      <c r="AH37" s="29"/>
      <c r="AI37" s="29"/>
      <c r="AJ37" s="29"/>
      <c r="AK37" s="29"/>
      <c r="AL37" s="29"/>
      <c r="AM37" s="29"/>
      <c r="AN37" s="29"/>
      <c r="AO37" s="1"/>
      <c r="AP37" s="1"/>
      <c r="AQ37" s="1"/>
      <c r="AR37" s="1"/>
      <c r="AS37" s="1"/>
      <c r="AT37" s="1"/>
      <c r="BA37" s="52" t="s">
        <v>16</v>
      </c>
      <c r="BB37" s="53"/>
      <c r="BC37" s="53"/>
      <c r="BD37" s="53"/>
      <c r="BE37" s="53"/>
      <c r="BF37" s="53"/>
      <c r="BG37" s="53"/>
      <c r="BH37" s="53"/>
      <c r="BI37" s="53"/>
      <c r="BJ37" s="47">
        <f>+V32</f>
        <v>0</v>
      </c>
      <c r="BK37" s="47"/>
      <c r="BL37" s="47"/>
      <c r="BM37" s="47"/>
      <c r="BN37" s="47"/>
      <c r="BO37" s="47"/>
      <c r="BP37" s="47"/>
      <c r="BQ37" s="44" t="s">
        <v>24</v>
      </c>
      <c r="BR37" s="44"/>
      <c r="BS37" s="44">
        <v>2.88</v>
      </c>
      <c r="BT37" s="44"/>
      <c r="BU37" s="44"/>
      <c r="BV37" s="44"/>
      <c r="BW37" s="44"/>
      <c r="BX37" s="47">
        <f>+BJ37*BS37%</f>
        <v>0</v>
      </c>
      <c r="BY37" s="47"/>
      <c r="BZ37" s="47"/>
      <c r="CA37" s="47"/>
      <c r="CB37" s="47"/>
      <c r="CC37" s="47"/>
      <c r="CD37" s="48"/>
      <c r="CF37" s="42"/>
      <c r="CG37" s="42"/>
      <c r="CH37" s="42"/>
      <c r="CI37" s="42"/>
      <c r="CJ37" s="42"/>
      <c r="CK37" s="42"/>
      <c r="CL37" s="42"/>
      <c r="CM37" s="42"/>
      <c r="CN37" s="42"/>
      <c r="CO37" s="42"/>
    </row>
    <row r="38" spans="3:93" ht="13.5" thickBot="1">
      <c r="C38" s="1"/>
      <c r="D38" s="49" t="s">
        <v>20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1"/>
      <c r="AF38" s="71">
        <f>+BX39+BX58+BX61</f>
        <v>0</v>
      </c>
      <c r="AG38" s="72"/>
      <c r="AH38" s="72"/>
      <c r="AI38" s="72"/>
      <c r="AJ38" s="72"/>
      <c r="AK38" s="72"/>
      <c r="AL38" s="72"/>
      <c r="AM38" s="72"/>
      <c r="AN38" s="73"/>
      <c r="AO38" s="1"/>
      <c r="AP38" s="1"/>
      <c r="AQ38" s="1"/>
      <c r="AR38" s="1"/>
      <c r="AS38" s="1"/>
      <c r="AT38" s="1"/>
      <c r="BA38" s="52" t="s">
        <v>14</v>
      </c>
      <c r="BB38" s="53"/>
      <c r="BC38" s="53"/>
      <c r="BD38" s="53"/>
      <c r="BE38" s="53"/>
      <c r="BF38" s="53"/>
      <c r="BG38" s="53"/>
      <c r="BH38" s="53"/>
      <c r="BI38" s="53"/>
      <c r="BJ38" s="47">
        <f>+V34</f>
        <v>0</v>
      </c>
      <c r="BK38" s="47"/>
      <c r="BL38" s="47"/>
      <c r="BM38" s="47"/>
      <c r="BN38" s="47"/>
      <c r="BO38" s="47"/>
      <c r="BP38" s="47"/>
      <c r="BQ38" s="44" t="s">
        <v>24</v>
      </c>
      <c r="BR38" s="44"/>
      <c r="BS38" s="44">
        <v>9</v>
      </c>
      <c r="BT38" s="44"/>
      <c r="BU38" s="44"/>
      <c r="BV38" s="44"/>
      <c r="BW38" s="44"/>
      <c r="BX38" s="47">
        <f>+BJ38*BS38%</f>
        <v>0</v>
      </c>
      <c r="BY38" s="47"/>
      <c r="BZ38" s="47"/>
      <c r="CA38" s="47"/>
      <c r="CB38" s="47"/>
      <c r="CC38" s="47"/>
      <c r="CD38" s="48"/>
      <c r="CF38" s="42"/>
      <c r="CG38" s="42"/>
      <c r="CH38" s="42"/>
      <c r="CI38" s="42"/>
      <c r="CJ38" s="42"/>
      <c r="CK38" s="42"/>
      <c r="CL38" s="42"/>
      <c r="CM38" s="42"/>
      <c r="CN38" s="42"/>
      <c r="CO38" s="42"/>
    </row>
    <row r="39" spans="3:82" ht="13.5" thickBot="1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3"/>
      <c r="BX39" s="39">
        <f>+BX36+BX37+BX38</f>
        <v>0</v>
      </c>
      <c r="BY39" s="40"/>
      <c r="BZ39" s="40"/>
      <c r="CA39" s="40"/>
      <c r="CB39" s="40"/>
      <c r="CC39" s="40"/>
      <c r="CD39" s="41"/>
    </row>
    <row r="40" spans="3:46" ht="15.75" thickBot="1">
      <c r="C40" s="1"/>
      <c r="D40" s="60" t="s">
        <v>21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1"/>
      <c r="AF40" s="61">
        <f>+AF36+AF38</f>
        <v>0</v>
      </c>
      <c r="AG40" s="62"/>
      <c r="AH40" s="62"/>
      <c r="AI40" s="62"/>
      <c r="AJ40" s="62"/>
      <c r="AK40" s="62"/>
      <c r="AL40" s="62"/>
      <c r="AM40" s="62"/>
      <c r="AN40" s="63"/>
      <c r="AO40" s="1"/>
      <c r="AP40" s="1"/>
      <c r="AQ40" s="1"/>
      <c r="AR40" s="1"/>
      <c r="AS40" s="1"/>
      <c r="AT40" s="1"/>
    </row>
    <row r="41" spans="3:46" ht="13.5" thickBot="1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3:46" ht="13.5" thickBot="1">
      <c r="C42" s="1"/>
      <c r="D42" s="114" t="s">
        <v>27</v>
      </c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5">
        <f>IF(U47=0,0,SUM(AF40/U47))</f>
        <v>0</v>
      </c>
      <c r="Y42" s="116"/>
      <c r="Z42" s="116"/>
      <c r="AA42" s="116"/>
      <c r="AB42" s="116"/>
      <c r="AC42" s="116"/>
      <c r="AD42" s="116"/>
      <c r="AE42" s="117"/>
      <c r="AF42" s="1"/>
      <c r="AG42" s="1"/>
      <c r="AH42" s="1"/>
      <c r="AI42" s="1"/>
      <c r="AJ42" s="115">
        <f>IF(AL47=0,0,SUM(AF40/AL47))</f>
        <v>0</v>
      </c>
      <c r="AK42" s="116"/>
      <c r="AL42" s="116"/>
      <c r="AM42" s="116"/>
      <c r="AN42" s="116"/>
      <c r="AO42" s="116"/>
      <c r="AP42" s="116"/>
      <c r="AQ42" s="117"/>
      <c r="AR42" s="1"/>
      <c r="AS42" s="1"/>
      <c r="AT42" s="1"/>
    </row>
    <row r="43" spans="3:82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BA43" s="59" t="s">
        <v>15</v>
      </c>
      <c r="BB43" s="59"/>
      <c r="BC43" s="59"/>
      <c r="BD43" s="59"/>
      <c r="BE43" s="59"/>
      <c r="BF43" s="59"/>
      <c r="BG43" s="59"/>
      <c r="BH43" s="59"/>
      <c r="BI43" s="59"/>
      <c r="BJ43" s="54">
        <f>+AJ28</f>
        <v>0</v>
      </c>
      <c r="BK43" s="54"/>
      <c r="BL43" s="54"/>
      <c r="BM43" s="54"/>
      <c r="BN43" s="54"/>
      <c r="BO43" s="54"/>
      <c r="BP43" s="54"/>
      <c r="BX43" s="54">
        <f>+BJ43*8%</f>
        <v>0</v>
      </c>
      <c r="BY43" s="54"/>
      <c r="BZ43" s="54"/>
      <c r="CA43" s="54"/>
      <c r="CB43" s="54"/>
      <c r="CC43" s="54"/>
      <c r="CD43" s="54"/>
    </row>
    <row r="44" spans="3:82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BA44" s="78" t="s">
        <v>16</v>
      </c>
      <c r="BB44" s="78"/>
      <c r="BC44" s="78"/>
      <c r="BD44" s="78"/>
      <c r="BE44" s="78"/>
      <c r="BF44" s="78"/>
      <c r="BG44" s="78"/>
      <c r="BH44" s="78"/>
      <c r="BI44" s="78"/>
      <c r="BJ44" s="54">
        <f>+AJ32</f>
        <v>0</v>
      </c>
      <c r="BK44" s="54"/>
      <c r="BL44" s="54"/>
      <c r="BM44" s="54"/>
      <c r="BN44" s="54"/>
      <c r="BO44" s="54"/>
      <c r="BP44" s="54"/>
      <c r="BX44" s="54">
        <f>+BJ44*Q32</f>
        <v>0</v>
      </c>
      <c r="BY44" s="54"/>
      <c r="BZ44" s="54"/>
      <c r="CA44" s="54"/>
      <c r="CB44" s="54"/>
      <c r="CC44" s="54"/>
      <c r="CD44" s="54"/>
    </row>
    <row r="45" spans="53:82" ht="12.75">
      <c r="BA45" s="76" t="s">
        <v>17</v>
      </c>
      <c r="BB45" s="76"/>
      <c r="BC45" s="76"/>
      <c r="BD45" s="76"/>
      <c r="BE45" s="76"/>
      <c r="BF45" s="76"/>
      <c r="BG45" s="76"/>
      <c r="BH45" s="76"/>
      <c r="BI45" s="76"/>
      <c r="BJ45" s="79">
        <f>+BJ43+BJ44</f>
        <v>0</v>
      </c>
      <c r="BK45" s="79"/>
      <c r="BL45" s="79"/>
      <c r="BM45" s="79"/>
      <c r="BN45" s="79"/>
      <c r="BO45" s="79"/>
      <c r="BP45" s="79"/>
      <c r="BX45" s="79">
        <f>+BX43+BX44</f>
        <v>0</v>
      </c>
      <c r="BY45" s="79"/>
      <c r="BZ45" s="79"/>
      <c r="CA45" s="79"/>
      <c r="CB45" s="79"/>
      <c r="CC45" s="79"/>
      <c r="CD45" s="79"/>
    </row>
    <row r="46" spans="53:82" ht="13.5" thickBot="1">
      <c r="BA46" s="30" t="s">
        <v>18</v>
      </c>
      <c r="BJ46" s="54">
        <f>+AJ34</f>
        <v>0</v>
      </c>
      <c r="BK46" s="54"/>
      <c r="BL46" s="54"/>
      <c r="BM46" s="54"/>
      <c r="BN46" s="54"/>
      <c r="BO46" s="54"/>
      <c r="BP46" s="54"/>
      <c r="BX46" s="112">
        <f>+BX45+BJ46</f>
        <v>0</v>
      </c>
      <c r="BY46" s="76"/>
      <c r="BZ46" s="76"/>
      <c r="CA46" s="76"/>
      <c r="CB46" s="76"/>
      <c r="CC46" s="76"/>
      <c r="CD46" s="76"/>
    </row>
    <row r="47" spans="21:47" ht="13.5" thickBot="1">
      <c r="U47" s="35">
        <f>+V28+V32+V34</f>
        <v>0</v>
      </c>
      <c r="AL47" s="118">
        <f>+AJ28+AJ32+AJ34</f>
        <v>0</v>
      </c>
      <c r="AM47" s="119"/>
      <c r="AN47" s="119"/>
      <c r="AO47" s="119"/>
      <c r="AP47" s="119"/>
      <c r="AQ47" s="119"/>
      <c r="AR47" s="119"/>
      <c r="AS47" s="119"/>
      <c r="AT47" s="119"/>
      <c r="AU47" s="120"/>
    </row>
    <row r="48" spans="53:82" ht="12.75">
      <c r="BA48" s="108">
        <v>0.15</v>
      </c>
      <c r="BB48" s="109"/>
      <c r="BC48" s="109"/>
      <c r="BD48" s="32"/>
      <c r="BE48" s="45">
        <f>+BX46*BA48</f>
        <v>0</v>
      </c>
      <c r="BF48" s="45"/>
      <c r="BG48" s="45"/>
      <c r="BH48" s="45"/>
      <c r="BI48" s="45"/>
      <c r="BJ48" s="45"/>
      <c r="BK48" s="45"/>
      <c r="BL48" s="45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45">
        <f>+BJ43*12%</f>
        <v>0</v>
      </c>
      <c r="BY48" s="45"/>
      <c r="BZ48" s="45"/>
      <c r="CA48" s="45"/>
      <c r="CB48" s="45"/>
      <c r="CC48" s="45"/>
      <c r="CD48" s="46"/>
    </row>
    <row r="49" spans="53:82" ht="13.5" thickBot="1">
      <c r="BA49" s="110">
        <v>0.1</v>
      </c>
      <c r="BB49" s="111"/>
      <c r="BC49" s="111"/>
      <c r="BD49" s="31"/>
      <c r="BE49" s="47">
        <f>IF(BX46&lt;=60000,0,SUM(BX46*BA49)-6000)</f>
        <v>0</v>
      </c>
      <c r="BF49" s="47"/>
      <c r="BG49" s="47"/>
      <c r="BH49" s="47"/>
      <c r="BI49" s="47"/>
      <c r="BJ49" s="47"/>
      <c r="BK49" s="47"/>
      <c r="BL49" s="47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67">
        <f>+BX48+BX44</f>
        <v>0</v>
      </c>
      <c r="BY49" s="67"/>
      <c r="BZ49" s="67"/>
      <c r="CA49" s="67"/>
      <c r="CB49" s="67"/>
      <c r="CC49" s="67"/>
      <c r="CD49" s="68"/>
    </row>
    <row r="50" spans="53:82" ht="13.5" thickBot="1"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3"/>
      <c r="BW50" s="34"/>
      <c r="BX50" s="69">
        <f>+BX49+BJ46</f>
        <v>0</v>
      </c>
      <c r="BY50" s="69"/>
      <c r="BZ50" s="69"/>
      <c r="CA50" s="69"/>
      <c r="CB50" s="69"/>
      <c r="CC50" s="69"/>
      <c r="CD50" s="70"/>
    </row>
    <row r="51" spans="76:82" ht="12.75">
      <c r="BX51" s="54"/>
      <c r="BY51" s="54"/>
      <c r="BZ51" s="54"/>
      <c r="CA51" s="54"/>
      <c r="CB51" s="54"/>
      <c r="CC51" s="54"/>
      <c r="CD51" s="54"/>
    </row>
    <row r="54" ht="13.5" thickBot="1"/>
    <row r="55" spans="53:93" ht="12.75">
      <c r="BA55" s="50" t="s">
        <v>15</v>
      </c>
      <c r="BB55" s="51"/>
      <c r="BC55" s="51"/>
      <c r="BD55" s="51"/>
      <c r="BE55" s="51"/>
      <c r="BF55" s="51"/>
      <c r="BG55" s="51"/>
      <c r="BH55" s="51"/>
      <c r="BI55" s="51"/>
      <c r="BJ55" s="45">
        <f>+AJ28</f>
        <v>0</v>
      </c>
      <c r="BK55" s="45"/>
      <c r="BL55" s="45"/>
      <c r="BM55" s="45"/>
      <c r="BN55" s="45"/>
      <c r="BO55" s="45"/>
      <c r="BP55" s="45"/>
      <c r="BQ55" s="43" t="s">
        <v>24</v>
      </c>
      <c r="BR55" s="43"/>
      <c r="BS55" s="43">
        <v>1.08</v>
      </c>
      <c r="BT55" s="43"/>
      <c r="BU55" s="43"/>
      <c r="BV55" s="43"/>
      <c r="BW55" s="43"/>
      <c r="BX55" s="45">
        <f>+BJ55*BS55%</f>
        <v>0</v>
      </c>
      <c r="BY55" s="45"/>
      <c r="BZ55" s="45"/>
      <c r="CA55" s="45"/>
      <c r="CB55" s="45"/>
      <c r="CC55" s="45"/>
      <c r="CD55" s="46"/>
      <c r="CF55" s="42" t="s">
        <v>25</v>
      </c>
      <c r="CG55" s="42"/>
      <c r="CH55" s="42"/>
      <c r="CI55" s="42"/>
      <c r="CJ55" s="42"/>
      <c r="CK55" s="42"/>
      <c r="CL55" s="42"/>
      <c r="CM55" s="42"/>
      <c r="CN55" s="42"/>
      <c r="CO55" s="42"/>
    </row>
    <row r="56" spans="53:93" ht="12.75">
      <c r="BA56" s="52" t="s">
        <v>16</v>
      </c>
      <c r="BB56" s="53"/>
      <c r="BC56" s="53"/>
      <c r="BD56" s="53"/>
      <c r="BE56" s="53"/>
      <c r="BF56" s="53"/>
      <c r="BG56" s="53"/>
      <c r="BH56" s="53"/>
      <c r="BI56" s="53"/>
      <c r="BJ56" s="47">
        <f>+AJ32</f>
        <v>0</v>
      </c>
      <c r="BK56" s="47"/>
      <c r="BL56" s="47"/>
      <c r="BM56" s="47"/>
      <c r="BN56" s="47"/>
      <c r="BO56" s="47"/>
      <c r="BP56" s="47"/>
      <c r="BQ56" s="44" t="s">
        <v>24</v>
      </c>
      <c r="BR56" s="44"/>
      <c r="BS56" s="44">
        <v>2.88</v>
      </c>
      <c r="BT56" s="44"/>
      <c r="BU56" s="44"/>
      <c r="BV56" s="44"/>
      <c r="BW56" s="44"/>
      <c r="BX56" s="47">
        <f>+BJ56*BS56%</f>
        <v>0</v>
      </c>
      <c r="BY56" s="47"/>
      <c r="BZ56" s="47"/>
      <c r="CA56" s="47"/>
      <c r="CB56" s="47"/>
      <c r="CC56" s="47"/>
      <c r="CD56" s="48"/>
      <c r="CF56" s="42"/>
      <c r="CG56" s="42"/>
      <c r="CH56" s="42"/>
      <c r="CI56" s="42"/>
      <c r="CJ56" s="42"/>
      <c r="CK56" s="42"/>
      <c r="CL56" s="42"/>
      <c r="CM56" s="42"/>
      <c r="CN56" s="42"/>
      <c r="CO56" s="42"/>
    </row>
    <row r="57" spans="53:93" ht="13.5" thickBot="1">
      <c r="BA57" s="52" t="s">
        <v>14</v>
      </c>
      <c r="BB57" s="53"/>
      <c r="BC57" s="53"/>
      <c r="BD57" s="53"/>
      <c r="BE57" s="53"/>
      <c r="BF57" s="53"/>
      <c r="BG57" s="53"/>
      <c r="BH57" s="53"/>
      <c r="BI57" s="53"/>
      <c r="BJ57" s="47">
        <f>+AJ34</f>
        <v>0</v>
      </c>
      <c r="BK57" s="47"/>
      <c r="BL57" s="47"/>
      <c r="BM57" s="47"/>
      <c r="BN57" s="47"/>
      <c r="BO57" s="47"/>
      <c r="BP57" s="47"/>
      <c r="BQ57" s="44" t="s">
        <v>24</v>
      </c>
      <c r="BR57" s="44"/>
      <c r="BS57" s="44">
        <v>9</v>
      </c>
      <c r="BT57" s="44"/>
      <c r="BU57" s="44"/>
      <c r="BV57" s="44"/>
      <c r="BW57" s="44"/>
      <c r="BX57" s="47">
        <f>+BJ57*BS57%</f>
        <v>0</v>
      </c>
      <c r="BY57" s="47"/>
      <c r="BZ57" s="47"/>
      <c r="CA57" s="47"/>
      <c r="CB57" s="47"/>
      <c r="CC57" s="47"/>
      <c r="CD57" s="48"/>
      <c r="CF57" s="42"/>
      <c r="CG57" s="42"/>
      <c r="CH57" s="42"/>
      <c r="CI57" s="42"/>
      <c r="CJ57" s="42"/>
      <c r="CK57" s="42"/>
      <c r="CL57" s="42"/>
      <c r="CM57" s="42"/>
      <c r="CN57" s="42"/>
      <c r="CO57" s="42"/>
    </row>
    <row r="58" spans="53:82" ht="13.5" thickBot="1"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3"/>
      <c r="BX58" s="39">
        <f>+BX55+BX56+BX57</f>
        <v>0</v>
      </c>
      <c r="BY58" s="40"/>
      <c r="BZ58" s="40"/>
      <c r="CA58" s="40"/>
      <c r="CB58" s="40"/>
      <c r="CC58" s="40"/>
      <c r="CD58" s="41"/>
    </row>
    <row r="59" ht="13.5" thickBot="1"/>
    <row r="60" spans="53:82" ht="13.5" thickBot="1">
      <c r="BA60" s="50"/>
      <c r="BB60" s="51"/>
      <c r="BC60" s="51"/>
      <c r="BD60" s="51"/>
      <c r="BE60" s="51"/>
      <c r="BF60" s="51"/>
      <c r="BG60" s="51"/>
      <c r="BH60" s="51"/>
      <c r="BI60" s="51"/>
      <c r="BJ60" s="121"/>
      <c r="BK60" s="45"/>
      <c r="BL60" s="45"/>
      <c r="BM60" s="45"/>
      <c r="BN60" s="45"/>
      <c r="BO60" s="45"/>
      <c r="BP60" s="45"/>
      <c r="BQ60" s="43"/>
      <c r="BR60" s="43"/>
      <c r="BS60" s="122"/>
      <c r="BT60" s="43"/>
      <c r="BU60" s="43"/>
      <c r="BV60" s="43"/>
      <c r="BW60" s="43"/>
      <c r="BX60" s="45"/>
      <c r="BY60" s="45"/>
      <c r="BZ60" s="45"/>
      <c r="CA60" s="45"/>
      <c r="CB60" s="45"/>
      <c r="CC60" s="45"/>
      <c r="CD60" s="46"/>
    </row>
    <row r="61" spans="76:82" ht="12.75">
      <c r="BX61" s="45"/>
      <c r="BY61" s="45"/>
      <c r="BZ61" s="45"/>
      <c r="CA61" s="45"/>
      <c r="CB61" s="45"/>
      <c r="CC61" s="45"/>
      <c r="CD61" s="46"/>
    </row>
  </sheetData>
  <sheetProtection password="E91E" sheet="1" objects="1" scenarios="1" selectLockedCells="1"/>
  <mergeCells count="143">
    <mergeCell ref="BA60:BI60"/>
    <mergeCell ref="BJ60:BP60"/>
    <mergeCell ref="BQ60:BR60"/>
    <mergeCell ref="BS60:BW60"/>
    <mergeCell ref="BX60:CD60"/>
    <mergeCell ref="BX61:CD61"/>
    <mergeCell ref="BA17:BI17"/>
    <mergeCell ref="BJ17:BP17"/>
    <mergeCell ref="BX17:CD17"/>
    <mergeCell ref="BX57:CD57"/>
    <mergeCell ref="BX58:CD58"/>
    <mergeCell ref="D42:W42"/>
    <mergeCell ref="X42:AE42"/>
    <mergeCell ref="AJ42:AQ42"/>
    <mergeCell ref="AL47:AU47"/>
    <mergeCell ref="BX50:CD50"/>
    <mergeCell ref="BX51:CD51"/>
    <mergeCell ref="BA55:BI55"/>
    <mergeCell ref="BJ55:BP55"/>
    <mergeCell ref="CF55:CO57"/>
    <mergeCell ref="BA56:BI56"/>
    <mergeCell ref="BJ56:BP56"/>
    <mergeCell ref="BQ56:BR56"/>
    <mergeCell ref="BS56:BW56"/>
    <mergeCell ref="BX56:CD56"/>
    <mergeCell ref="BA57:BI57"/>
    <mergeCell ref="BJ57:BP57"/>
    <mergeCell ref="BQ57:BR57"/>
    <mergeCell ref="BS57:BW57"/>
    <mergeCell ref="BQ55:BR55"/>
    <mergeCell ref="BS55:BW55"/>
    <mergeCell ref="BX55:CD55"/>
    <mergeCell ref="BJ46:BP46"/>
    <mergeCell ref="BX46:CD46"/>
    <mergeCell ref="BA48:BC48"/>
    <mergeCell ref="BE48:BL48"/>
    <mergeCell ref="BX48:CD48"/>
    <mergeCell ref="BA49:BC49"/>
    <mergeCell ref="BE49:BL49"/>
    <mergeCell ref="BX49:CD49"/>
    <mergeCell ref="X23:AE23"/>
    <mergeCell ref="BX43:CD43"/>
    <mergeCell ref="BA44:BI44"/>
    <mergeCell ref="BJ44:BP44"/>
    <mergeCell ref="BX44:CD44"/>
    <mergeCell ref="BA45:BI45"/>
    <mergeCell ref="BJ45:BP45"/>
    <mergeCell ref="BX45:CD45"/>
    <mergeCell ref="V26:AC26"/>
    <mergeCell ref="AJ26:AQ26"/>
    <mergeCell ref="AJ32:AQ32"/>
    <mergeCell ref="AJ34:AQ34"/>
    <mergeCell ref="V34:AC34"/>
    <mergeCell ref="V30:AC30"/>
    <mergeCell ref="AJ30:AQ30"/>
    <mergeCell ref="Q32:S32"/>
    <mergeCell ref="D32:O32"/>
    <mergeCell ref="BX20:CD20"/>
    <mergeCell ref="BA23:BC23"/>
    <mergeCell ref="BA24:BC24"/>
    <mergeCell ref="BE23:BL23"/>
    <mergeCell ref="BE24:BL24"/>
    <mergeCell ref="BX21:CD21"/>
    <mergeCell ref="D23:W23"/>
    <mergeCell ref="AJ28:AQ28"/>
    <mergeCell ref="AL8:AR8"/>
    <mergeCell ref="D8:AJ8"/>
    <mergeCell ref="AJ23:AQ23"/>
    <mergeCell ref="AM19:AR19"/>
    <mergeCell ref="AJ15:AQ15"/>
    <mergeCell ref="AF19:AL19"/>
    <mergeCell ref="AF21:AL21"/>
    <mergeCell ref="AM17:AR17"/>
    <mergeCell ref="AF17:AL17"/>
    <mergeCell ref="D19:S19"/>
    <mergeCell ref="D13:L13"/>
    <mergeCell ref="M13:T13"/>
    <mergeCell ref="D4:AS4"/>
    <mergeCell ref="D15:S15"/>
    <mergeCell ref="AK6:AS6"/>
    <mergeCell ref="D6:AF6"/>
    <mergeCell ref="AG6:AJ6"/>
    <mergeCell ref="X15:AE15"/>
    <mergeCell ref="X9:AE9"/>
    <mergeCell ref="AJ11:AQ11"/>
    <mergeCell ref="AJ9:AQ9"/>
    <mergeCell ref="AJ13:AQ13"/>
    <mergeCell ref="D17:W17"/>
    <mergeCell ref="U15:W15"/>
    <mergeCell ref="U19:W19"/>
    <mergeCell ref="Y17:AD17"/>
    <mergeCell ref="D11:S11"/>
    <mergeCell ref="X11:AE11"/>
    <mergeCell ref="X13:AE13"/>
    <mergeCell ref="U13:W13"/>
    <mergeCell ref="BA20:BI20"/>
    <mergeCell ref="D21:AD21"/>
    <mergeCell ref="BA19:BI19"/>
    <mergeCell ref="BJ18:BP18"/>
    <mergeCell ref="BJ19:BP19"/>
    <mergeCell ref="BJ20:BP20"/>
    <mergeCell ref="BA18:BI18"/>
    <mergeCell ref="Y19:AD19"/>
    <mergeCell ref="BX23:CD23"/>
    <mergeCell ref="BX24:CD24"/>
    <mergeCell ref="BX25:CD25"/>
    <mergeCell ref="BX19:CD19"/>
    <mergeCell ref="BX18:CD18"/>
    <mergeCell ref="AF38:AN38"/>
    <mergeCell ref="AF36:AN36"/>
    <mergeCell ref="BX27:CD27"/>
    <mergeCell ref="BB28:BK28"/>
    <mergeCell ref="BJ21:BP21"/>
    <mergeCell ref="D28:S28"/>
    <mergeCell ref="V28:AC28"/>
    <mergeCell ref="V32:AC32"/>
    <mergeCell ref="BA43:BI43"/>
    <mergeCell ref="BJ43:BP43"/>
    <mergeCell ref="D34:S34"/>
    <mergeCell ref="D40:AD40"/>
    <mergeCell ref="AF40:AN40"/>
    <mergeCell ref="P30:T30"/>
    <mergeCell ref="D36:AD36"/>
    <mergeCell ref="D38:AD38"/>
    <mergeCell ref="BX38:CD38"/>
    <mergeCell ref="CF23:CO25"/>
    <mergeCell ref="BA36:BI36"/>
    <mergeCell ref="BA37:BI37"/>
    <mergeCell ref="BA38:BI38"/>
    <mergeCell ref="BJ36:BP36"/>
    <mergeCell ref="BJ37:BP37"/>
    <mergeCell ref="BJ38:BP38"/>
    <mergeCell ref="BX26:CD26"/>
    <mergeCell ref="BX39:CD39"/>
    <mergeCell ref="CF36:CO38"/>
    <mergeCell ref="BQ36:BR36"/>
    <mergeCell ref="BQ37:BR37"/>
    <mergeCell ref="BQ38:BR38"/>
    <mergeCell ref="BS36:BW36"/>
    <mergeCell ref="BS37:BW37"/>
    <mergeCell ref="BS38:BW38"/>
    <mergeCell ref="BX36:CD36"/>
    <mergeCell ref="BX37:CD37"/>
  </mergeCells>
  <printOptions horizontalCentered="1"/>
  <pageMargins left="0.2362204724409449" right="0.2362204724409449" top="0.9" bottom="1.27" header="0.2" footer="0.5118110236220472"/>
  <pageSetup horizontalDpi="600" verticalDpi="600" orientation="portrait" paperSize="9" r:id="rId3"/>
  <headerFooter alignWithMargins="0">
    <oddFooter>&amp;L&amp;"Arial,Negrito"Impresso no site:&amp;"Arial,Normal" www.sertacontabil.com.br
&amp;"Arial,Negrito"E-Mail:&amp;"Arial,Normal" serta@sertacontabil.com.br&amp;R&amp;"Arial,Negrito"Fone:&amp;"Arial,Normal" (11) 3672-4988
&amp;"Arial,Negrito"Fax:&amp;"Arial,Normal" (11) 3875-2461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</dc:creator>
  <cp:keywords/>
  <dc:description/>
  <cp:lastModifiedBy>SERTA1</cp:lastModifiedBy>
  <cp:lastPrinted>2009-10-29T16:38:27Z</cp:lastPrinted>
  <dcterms:created xsi:type="dcterms:W3CDTF">2009-10-22T12:49:09Z</dcterms:created>
  <dcterms:modified xsi:type="dcterms:W3CDTF">2020-03-03T14:14:28Z</dcterms:modified>
  <cp:category/>
  <cp:version/>
  <cp:contentType/>
  <cp:contentStatus/>
</cp:coreProperties>
</file>